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hroc\Desktop\Projekty\Projekty\OU Kramolna\Kontejnery Kramolna\rozpočty\"/>
    </mc:Choice>
  </mc:AlternateContent>
  <xr:revisionPtr revIDLastSave="0" documentId="8_{D7A9732A-56F0-4052-A83B-78001C82CA11}" xr6:coauthVersionLast="33" xr6:coauthVersionMax="33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OK1804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OK1804_1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OK1804_1 Pol'!$A$1:$W$80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79" i="12"/>
  <c r="BA42" i="12"/>
  <c r="BA28" i="12"/>
  <c r="BA19" i="12"/>
  <c r="BA16" i="12"/>
  <c r="BA13" i="12"/>
  <c r="BA10" i="12"/>
  <c r="G9" i="12"/>
  <c r="G8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K8" i="12" s="1"/>
  <c r="M15" i="12"/>
  <c r="O15" i="12"/>
  <c r="Q15" i="12"/>
  <c r="V15" i="12"/>
  <c r="V8" i="12" s="1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K26" i="12"/>
  <c r="V26" i="12"/>
  <c r="G27" i="12"/>
  <c r="G26" i="12" s="1"/>
  <c r="I27" i="12"/>
  <c r="I26" i="12" s="1"/>
  <c r="K27" i="12"/>
  <c r="O27" i="12"/>
  <c r="O26" i="12" s="1"/>
  <c r="Q27" i="12"/>
  <c r="Q26" i="12" s="1"/>
  <c r="V27" i="12"/>
  <c r="G32" i="12"/>
  <c r="I32" i="12"/>
  <c r="K32" i="12"/>
  <c r="K31" i="12" s="1"/>
  <c r="M32" i="12"/>
  <c r="O32" i="12"/>
  <c r="Q32" i="12"/>
  <c r="V32" i="12"/>
  <c r="V31" i="12" s="1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O31" i="12" s="1"/>
  <c r="Q37" i="12"/>
  <c r="V37" i="12"/>
  <c r="G39" i="12"/>
  <c r="M39" i="12" s="1"/>
  <c r="I39" i="12"/>
  <c r="I31" i="12" s="1"/>
  <c r="K39" i="12"/>
  <c r="O39" i="12"/>
  <c r="Q39" i="12"/>
  <c r="Q31" i="12" s="1"/>
  <c r="V39" i="12"/>
  <c r="G41" i="12"/>
  <c r="I41" i="12"/>
  <c r="K41" i="12"/>
  <c r="M41" i="12"/>
  <c r="O41" i="12"/>
  <c r="Q41" i="12"/>
  <c r="V41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I48" i="12"/>
  <c r="Q48" i="12"/>
  <c r="G49" i="12"/>
  <c r="I49" i="12"/>
  <c r="K49" i="12"/>
  <c r="K48" i="12" s="1"/>
  <c r="M49" i="12"/>
  <c r="M48" i="12" s="1"/>
  <c r="O49" i="12"/>
  <c r="Q49" i="12"/>
  <c r="V49" i="12"/>
  <c r="V48" i="12" s="1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O48" i="12" s="1"/>
  <c r="Q55" i="12"/>
  <c r="V55" i="12"/>
  <c r="G57" i="12"/>
  <c r="I57" i="12"/>
  <c r="O57" i="12"/>
  <c r="Q57" i="12"/>
  <c r="G58" i="12"/>
  <c r="I58" i="12"/>
  <c r="K58" i="12"/>
  <c r="K57" i="12" s="1"/>
  <c r="M58" i="12"/>
  <c r="M57" i="12" s="1"/>
  <c r="O58" i="12"/>
  <c r="Q58" i="12"/>
  <c r="V58" i="12"/>
  <c r="V57" i="12" s="1"/>
  <c r="K60" i="12"/>
  <c r="V60" i="12"/>
  <c r="G61" i="12"/>
  <c r="G60" i="12" s="1"/>
  <c r="I61" i="12"/>
  <c r="I60" i="12" s="1"/>
  <c r="K61" i="12"/>
  <c r="O61" i="12"/>
  <c r="O60" i="12" s="1"/>
  <c r="Q61" i="12"/>
  <c r="Q60" i="12" s="1"/>
  <c r="V61" i="12"/>
  <c r="G68" i="12"/>
  <c r="M68" i="12" s="1"/>
  <c r="I68" i="12"/>
  <c r="K68" i="12"/>
  <c r="O68" i="12"/>
  <c r="Q68" i="12"/>
  <c r="V68" i="12"/>
  <c r="G70" i="12"/>
  <c r="G69" i="12" s="1"/>
  <c r="I70" i="12"/>
  <c r="K70" i="12"/>
  <c r="M70" i="12"/>
  <c r="O70" i="12"/>
  <c r="O69" i="12" s="1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I69" i="12" s="1"/>
  <c r="K72" i="12"/>
  <c r="O72" i="12"/>
  <c r="Q72" i="12"/>
  <c r="Q69" i="12" s="1"/>
  <c r="V72" i="12"/>
  <c r="G73" i="12"/>
  <c r="I73" i="12"/>
  <c r="K73" i="12"/>
  <c r="K69" i="12" s="1"/>
  <c r="M73" i="12"/>
  <c r="O73" i="12"/>
  <c r="Q73" i="12"/>
  <c r="V73" i="12"/>
  <c r="V69" i="12" s="1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AE79" i="12"/>
  <c r="I20" i="1"/>
  <c r="I19" i="1"/>
  <c r="I18" i="1"/>
  <c r="I17" i="1"/>
  <c r="I16" i="1"/>
  <c r="I56" i="1"/>
  <c r="J55" i="1" s="1"/>
  <c r="F42" i="1"/>
  <c r="G23" i="1" s="1"/>
  <c r="G42" i="1"/>
  <c r="G25" i="1" s="1"/>
  <c r="H42" i="1"/>
  <c r="I42" i="1"/>
  <c r="J41" i="1" s="1"/>
  <c r="I41" i="1"/>
  <c r="I39" i="1"/>
  <c r="I40" i="1" l="1"/>
  <c r="J40" i="1"/>
  <c r="A27" i="1"/>
  <c r="A28" i="1" s="1"/>
  <c r="G28" i="1" s="1"/>
  <c r="G27" i="1" s="1"/>
  <c r="G29" i="1" s="1"/>
  <c r="M69" i="12"/>
  <c r="M31" i="12"/>
  <c r="M61" i="12"/>
  <c r="M60" i="12" s="1"/>
  <c r="G48" i="12"/>
  <c r="G31" i="12"/>
  <c r="M27" i="12"/>
  <c r="M26" i="12" s="1"/>
  <c r="M9" i="12"/>
  <c r="M8" i="12" s="1"/>
  <c r="AF79" i="12"/>
  <c r="J50" i="1"/>
  <c r="J52" i="1"/>
  <c r="J54" i="1"/>
  <c r="J49" i="1"/>
  <c r="J51" i="1"/>
  <c r="J53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Libuše Hrochová</author>
  </authors>
  <commentList>
    <comment ref="S6" authorId="0" shapeId="0" xr:uid="{C740F9CE-8A9A-4B28-B33D-00F645B2626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479C4FA-2271-4674-A4C6-12FC664AB3D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<sst xmlns="http://schemas.openxmlformats.org/spreadsheetml/2006/main" count="426" uniqueCount="201">
  <si>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</si>
  <si>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</si>
  <si>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</si>
  <si>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</si>
  <si>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</si>
  <si>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</si>
  <si>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</si>
  <si>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</si>
  <si>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</si>
  <si>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</si>
  <si>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</si>
  <si>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</si>
  <si>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</si>
  <si>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</si>
  <si>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</si>
  <si>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</si>
  <si>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</si>
  <si>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</si>
  <si>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</si>
  <si>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</si>
  <si>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</si>
  <si>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</si>
  <si>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</si>
  <si>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</si>
  <si>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</si>
  <si>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</si>
  <si>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</si>
  <si>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</si>
  <si>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</si>
  <si>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</si>
  <si>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</si>
  <si>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</si>
  <si>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</si>
  <si>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</si>
  <si>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</si>
  <si>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</si>
  <si>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</si>
  <si>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</si>
  <si>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</si>
  <si>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</si>
  <si>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</si>
  <si>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</si>
  <si>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</si>
  <si>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OK1804/1</t>
  </si>
  <si>
    <t>Kontejnery na KO, zp.plocha</t>
  </si>
  <si>
    <t>1</t>
  </si>
  <si>
    <t>Kontejnery na KO</t>
  </si>
  <si>
    <t>Objekt:</t>
  </si>
  <si>
    <t>Rozpočet:</t>
  </si>
  <si>
    <t>sdfsdf</t>
  </si>
  <si>
    <t>OK18-04</t>
  </si>
  <si>
    <t>Kontejnery na KO, Trubějov p.p.č.303/1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</si>
  <si>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</si>
  <si>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</si>
  <si>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</si>
  <si>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</si>
  <si>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</si>
  <si>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</si>
  <si>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</si>
  <si>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</si>
  <si>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</si>
  <si>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</si>
  <si>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</si>
  <si>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</si>
  <si>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</si>
  <si>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</si>
  <si>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798</t>
  </si>
  <si>
    <t>Ostatní práce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</si>
  <si>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</si>
  <si>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</si>
  <si>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</si>
  <si>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</si>
  <si>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</si>
  <si>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</si>
  <si>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</si>
  <si>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</si>
  <si>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</si>
  <si>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</si>
  <si>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</si>
  <si>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</si>
  <si>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</si>
  <si>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</si>
  <si>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</si>
  <si>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</si>
  <si>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</si>
  <si>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</si>
  <si>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</si>
  <si>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</si>
  <si>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</si>
  <si>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</si>
  <si>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</si>
  <si>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</si>
  <si>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</si>
  <si>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</si>
  <si>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</si>
  <si>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</si>
  <si>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</si>
  <si>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</si>
  <si>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</si>
  <si>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</si>
  <si>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</si>
  <si>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18/ I</t>
  </si>
  <si>
    <t>RTS 17/ I</t>
  </si>
  <si>
    <t>POL1_1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</si>
  <si>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</si>
  <si>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</si>
  <si>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(4,34+2,57+0,2*2)*0,5*(10,56+0,2)*0,61</t>
  </si>
  <si>
    <t>VV</t>
  </si>
  <si>
    <t>131201119R00</t>
  </si>
  <si>
    <t xml:space="preserve">Hloubení nezapažených jam a zářezů příplatek za lepivost, v hornině 3,  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</si>
  <si>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</si>
  <si>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</si>
  <si>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</si>
  <si>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23,99-0,6665</t>
  </si>
  <si>
    <t>162701109R00</t>
  </si>
  <si>
    <t>Vodorovné přemístění výkopku příplatek k ceně za každých dalších i započatých 1 000 m přes 10 000 m_x000D_
 z horniny 1 až 4</t>
  </si>
  <si>
    <t>(23,99-0,6665)*10</t>
  </si>
  <si>
    <t>162702199R00</t>
  </si>
  <si>
    <t>Poplatek za skládku zeminy</t>
  </si>
  <si>
    <t>175103111R00</t>
  </si>
  <si>
    <t>Obsyp objektu</t>
  </si>
  <si>
    <t>RTS 12/ II</t>
  </si>
  <si>
    <t>(2,57+0,2+10,56)*0,2*0,25</t>
  </si>
  <si>
    <t>R 110002100</t>
  </si>
  <si>
    <t>Vytyč vedení podzem terén volný</t>
  </si>
  <si>
    <t>soub.</t>
  </si>
  <si>
    <t>Vlastní</t>
  </si>
  <si>
    <t>Indiv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</si>
  <si>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</si>
  <si>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</si>
  <si>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</si>
  <si>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</si>
  <si>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(4,34+0,2+2,57+0,2)*0,5*(10,56+0,2)</t>
  </si>
  <si>
    <t>(4,34+2,57)*0,5*10,56</t>
  </si>
  <si>
    <t>564231111R00</t>
  </si>
  <si>
    <t>Podklad nebo podsyp ze štěrkopísku tloušťka po zhutnění 100 mm</t>
  </si>
  <si>
    <t>822-1</t>
  </si>
  <si>
    <t>s rozprostřením, vlhčením a zhutněním</t>
  </si>
  <si>
    <t>564811111R00</t>
  </si>
  <si>
    <t>Podklad ze štěrkodrti s rozprostřením a zhutněním tloušťka po zhutnění 50 mm</t>
  </si>
  <si>
    <t>564851111R00</t>
  </si>
  <si>
    <t>Podklad ze štěrkodrti s rozprostřením a zhutněním tloušťka po zhutnění 150 mm</t>
  </si>
  <si>
    <t>564861111R00</t>
  </si>
  <si>
    <t>Podklad ze štěrkodrti s rozprostřením a zhutněním tloušťka po zhutnění 200 mm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</si>
  <si>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</si>
  <si>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</si>
  <si>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</si>
  <si>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</si>
  <si>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</si>
  <si>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m</t>
  </si>
  <si>
    <t>4,34+2,57+11,08</t>
  </si>
  <si>
    <t>59245308R</t>
  </si>
  <si>
    <t>dlažba betonová dvouvrstvá; obdélník; šedá; l = 200 mm; š = 100 mm; tl. 60,0 mm</t>
  </si>
  <si>
    <t>SPCM</t>
  </si>
  <si>
    <t>POL3_1</t>
  </si>
  <si>
    <t>(4,34+2,57)*0,5*10,56*1,03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</si>
  <si>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</si>
  <si>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</si>
  <si>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</si>
  <si>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10,56+4,34+2,57+11,08</t>
  </si>
  <si>
    <t>918101111R00</t>
  </si>
  <si>
    <t>Lože pod obrubníky, krajníky nebo obruby z betonu prostého C 12/15</t>
  </si>
  <si>
    <t>z dlažebních kostek z betonu prostého</t>
  </si>
  <si>
    <t>(10,56+4,34+2,57+11,08)*0,3*0,2</t>
  </si>
  <si>
    <t>592174230R</t>
  </si>
  <si>
    <t>obrubník chodníkový materiál beton; l = 1000,0 mm; š = 80,0 mm; h = 250,0 mm; barva šedá</t>
  </si>
  <si>
    <t>kus</t>
  </si>
  <si>
    <t>(10,56+4,34+2,57+11,08)*1,1</t>
  </si>
  <si>
    <t>998223011R00</t>
  </si>
  <si>
    <t>Přesun hmot pozemních komunikací, kryt dlážděný jakékoliv délky objektu</t>
  </si>
  <si>
    <t>t</t>
  </si>
  <si>
    <t>POL1_</t>
  </si>
  <si>
    <t>vodorovně do 200 m</t>
  </si>
  <si>
    <t>R 798888001</t>
  </si>
  <si>
    <t>Plastový kontejner 1100 l, tříděný odpad</t>
  </si>
  <si>
    <t>ks</t>
  </si>
  <si>
    <t xml:space="preserve">drobný kovový odpad : </t>
  </si>
  <si>
    <t xml:space="preserve">papír : </t>
  </si>
  <si>
    <t xml:space="preserve">plast : </t>
  </si>
  <si>
    <t>R 798888002</t>
  </si>
  <si>
    <t>Plastový DUO kontejner 1800 l - sklo</t>
  </si>
  <si>
    <t>005121R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</si>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</sst>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W+hwI/Gj7v2st5t9IOYCap691rAW/u1VaUruDl/pjFB+XqMlcFVKN3TSPQI9I/fmYueauIeEz1VcNDAXhFRCzQ==" saltValue="SfdzFbedGqtaOf04ANtqO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242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2">
      <c r="A19" s="193" t="s">
        <v>68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2">
      <c r="A20" s="193" t="s">
        <v>69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43254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52</v>
      </c>
      <c r="C39" s="144"/>
      <c r="D39" s="145"/>
      <c r="E39" s="145"/>
      <c r="F39" s="146">
        <f>'1 OK1804_1 Pol'!AE79</f>
        <v>0</v>
      </c>
      <c r="G39" s="147">
        <f>'1 OK1804_1 Pol'!AF79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45</v>
      </c>
      <c r="C40" s="152" t="s">
        <v>46</v>
      </c>
      <c r="D40" s="153"/>
      <c r="E40" s="153"/>
      <c r="F40" s="154">
        <f>'1 OK1804_1 Pol'!AE79</f>
        <v>0</v>
      </c>
      <c r="G40" s="155">
        <f>'1 OK1804_1 Pol'!AF79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OK1804_1 Pol'!AE79</f>
        <v>0</v>
      </c>
      <c r="G41" s="148">
        <f>'1 OK1804_1 Pol'!AF79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45</v>
      </c>
      <c r="C49" s="183" t="s">
        <v>57</v>
      </c>
      <c r="D49" s="184"/>
      <c r="E49" s="184"/>
      <c r="F49" s="189" t="s">
        <v>24</v>
      </c>
      <c r="G49" s="190"/>
      <c r="H49" s="190"/>
      <c r="I49" s="190">
        <f>'1 OK1804_1 Pol'!G8</f>
        <v>0</v>
      </c>
      <c r="J49" s="187" t="str">
        <f>IF(I56=0,"",I49/I56*100)</f>
        <v/>
      </c>
    </row>
    <row r="50" spans="1:10" ht="25.5" customHeight="1" x14ac:dyDescent="0.2">
      <c r="A50" s="177"/>
      <c r="B50" s="182" t="s">
        <v>58</v>
      </c>
      <c r="C50" s="183" t="s">
        <v>59</v>
      </c>
      <c r="D50" s="184"/>
      <c r="E50" s="184"/>
      <c r="F50" s="189" t="s">
        <v>24</v>
      </c>
      <c r="G50" s="190"/>
      <c r="H50" s="190"/>
      <c r="I50" s="190">
        <f>'1 OK1804_1 Pol'!G26</f>
        <v>0</v>
      </c>
      <c r="J50" s="187" t="str">
        <f>IF(I56=0,"",I50/I56*100)</f>
        <v/>
      </c>
    </row>
    <row r="51" spans="1:10" ht="25.5" customHeight="1" x14ac:dyDescent="0.2">
      <c r="A51" s="177"/>
      <c r="B51" s="182" t="s">
        <v>60</v>
      </c>
      <c r="C51" s="183" t="s">
        <v>61</v>
      </c>
      <c r="D51" s="184"/>
      <c r="E51" s="184"/>
      <c r="F51" s="189" t="s">
        <v>24</v>
      </c>
      <c r="G51" s="190"/>
      <c r="H51" s="190"/>
      <c r="I51" s="190">
        <f>'1 OK1804_1 Pol'!G31</f>
        <v>0</v>
      </c>
      <c r="J51" s="187" t="str">
        <f>IF(I56=0,"",I51/I56*100)</f>
        <v/>
      </c>
    </row>
    <row r="52" spans="1:10" ht="25.5" customHeight="1" x14ac:dyDescent="0.2">
      <c r="A52" s="177"/>
      <c r="B52" s="182" t="s">
        <v>62</v>
      </c>
      <c r="C52" s="183" t="s">
        <v>63</v>
      </c>
      <c r="D52" s="184"/>
      <c r="E52" s="184"/>
      <c r="F52" s="189" t="s">
        <v>24</v>
      </c>
      <c r="G52" s="190"/>
      <c r="H52" s="190"/>
      <c r="I52" s="190">
        <f>'1 OK1804_1 Pol'!G48</f>
        <v>0</v>
      </c>
      <c r="J52" s="187" t="str">
        <f>IF(I56=0,"",I52/I56*100)</f>
        <v/>
      </c>
    </row>
    <row r="53" spans="1:10" ht="25.5" customHeight="1" x14ac:dyDescent="0.2">
      <c r="A53" s="177"/>
      <c r="B53" s="182" t="s">
        <v>64</v>
      </c>
      <c r="C53" s="183" t="s">
        <v>65</v>
      </c>
      <c r="D53" s="184"/>
      <c r="E53" s="184"/>
      <c r="F53" s="189" t="s">
        <v>24</v>
      </c>
      <c r="G53" s="190"/>
      <c r="H53" s="190"/>
      <c r="I53" s="190">
        <f>'1 OK1804_1 Pol'!G57</f>
        <v>0</v>
      </c>
      <c r="J53" s="187" t="str">
        <f>IF(I56=0,"",I53/I56*100)</f>
        <v/>
      </c>
    </row>
    <row r="54" spans="1:10" ht="25.5" customHeight="1" x14ac:dyDescent="0.2">
      <c r="A54" s="177"/>
      <c r="B54" s="182" t="s">
        <v>66</v>
      </c>
      <c r="C54" s="183" t="s">
        <v>67</v>
      </c>
      <c r="D54" s="184"/>
      <c r="E54" s="184"/>
      <c r="F54" s="189" t="s">
        <v>25</v>
      </c>
      <c r="G54" s="190"/>
      <c r="H54" s="190"/>
      <c r="I54" s="190">
        <f>'1 OK1804_1 Pol'!G60</f>
        <v>0</v>
      </c>
      <c r="J54" s="187" t="str">
        <f>IF(I56=0,"",I54/I56*100)</f>
        <v/>
      </c>
    </row>
    <row r="55" spans="1:10" ht="25.5" customHeight="1" x14ac:dyDescent="0.2">
      <c r="A55" s="177"/>
      <c r="B55" s="182" t="s">
        <v>68</v>
      </c>
      <c r="C55" s="183" t="s">
        <v>27</v>
      </c>
      <c r="D55" s="184"/>
      <c r="E55" s="184"/>
      <c r="F55" s="189" t="s">
        <v>68</v>
      </c>
      <c r="G55" s="190"/>
      <c r="H55" s="190"/>
      <c r="I55" s="190">
        <f>'1 OK1804_1 Pol'!G69</f>
        <v>0</v>
      </c>
      <c r="J55" s="187" t="str">
        <f>IF(I56=0,"",I55/I56*100)</f>
        <v/>
      </c>
    </row>
    <row r="56" spans="1:10" ht="25.5" customHeight="1" x14ac:dyDescent="0.2">
      <c r="A56" s="178"/>
      <c r="B56" s="185" t="s">
        <v>1</v>
      </c>
      <c r="C56" s="185"/>
      <c r="D56" s="186"/>
      <c r="E56" s="186"/>
      <c r="F56" s="191"/>
      <c r="G56" s="192"/>
      <c r="H56" s="192"/>
      <c r="I56" s="192">
        <f>SUM(I49:I55)</f>
        <v>0</v>
      </c>
      <c r="J56" s="188">
        <f>SUM(J49:J55)</f>
        <v>0</v>
      </c>
    </row>
    <row r="57" spans="1:10" x14ac:dyDescent="0.2">
      <c r="F57" s="130"/>
      <c r="G57" s="129"/>
      <c r="H57" s="130"/>
      <c r="I57" s="129"/>
      <c r="J57" s="131"/>
    </row>
    <row r="58" spans="1:10" x14ac:dyDescent="0.2">
      <c r="F58" s="130"/>
      <c r="G58" s="129"/>
      <c r="H58" s="130"/>
      <c r="I58" s="129"/>
      <c r="J58" s="131"/>
    </row>
    <row r="59" spans="1:10" x14ac:dyDescent="0.2">
      <c r="F59" s="130"/>
      <c r="G59" s="129"/>
      <c r="H59" s="130"/>
      <c r="I59" s="129"/>
      <c r="J59" s="131"/>
    </row>
  </sheetData>
  <sheetProtection algorithmName="SHA-512" hashValue="21DSiBrmfexuyyjOxUAeiJ5ETMFZA4dTPvTw2mYWwZXC70c2vtgHUgm01J81lT35ckkQz3N1KnQJb9eXqggX4Q==" saltValue="5/wIvU3JIfX3ZJ+WINAPb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ILhpMvDQ44oVXYhKOYitCcB0mzlNT5yFT8ZVeEKEBDUglA4Ucha1091oyIT5xhwj72cZWFv1cwn1qTG41S6Opw==" saltValue="tTbh6lTnUnZFPiaJGwQF7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49C3E-4F7B-4D99-AC64-2F7423757A9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70</v>
      </c>
      <c r="B1" s="195"/>
      <c r="C1" s="195"/>
      <c r="D1" s="195"/>
      <c r="E1" s="195"/>
      <c r="F1" s="195"/>
      <c r="G1" s="195"/>
      <c r="AG1" t="s">
        <v>71</v>
      </c>
    </row>
    <row r="2" spans="1:60" ht="24.95" customHeight="1" x14ac:dyDescent="0.2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72</v>
      </c>
    </row>
    <row r="3" spans="1:60" ht="24.95" customHeight="1" x14ac:dyDescent="0.2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72</v>
      </c>
      <c r="AG3" t="s">
        <v>73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74</v>
      </c>
    </row>
    <row r="5" spans="1:60" x14ac:dyDescent="0.2">
      <c r="D5" s="194"/>
    </row>
    <row r="6" spans="1:60" ht="38.25" x14ac:dyDescent="0.2">
      <c r="A6" s="206" t="s">
        <v>75</v>
      </c>
      <c r="B6" s="208" t="s">
        <v>76</v>
      </c>
      <c r="C6" s="208" t="s">
        <v>77</v>
      </c>
      <c r="D6" s="207" t="s">
        <v>78</v>
      </c>
      <c r="E6" s="206" t="s">
        <v>79</v>
      </c>
      <c r="F6" s="205" t="s">
        <v>80</v>
      </c>
      <c r="G6" s="206" t="s">
        <v>29</v>
      </c>
      <c r="H6" s="209" t="s">
        <v>30</v>
      </c>
      <c r="I6" s="209" t="s">
        <v>81</v>
      </c>
      <c r="J6" s="209" t="s">
        <v>31</v>
      </c>
      <c r="K6" s="209" t="s">
        <v>82</v>
      </c>
      <c r="L6" s="209" t="s">
        <v>83</v>
      </c>
      <c r="M6" s="209" t="s">
        <v>84</v>
      </c>
      <c r="N6" s="209" t="s">
        <v>85</v>
      </c>
      <c r="O6" s="209" t="s">
        <v>86</v>
      </c>
      <c r="P6" s="209" t="s">
        <v>87</v>
      </c>
      <c r="Q6" s="209" t="s">
        <v>88</v>
      </c>
      <c r="R6" s="209" t="s">
        <v>89</v>
      </c>
      <c r="S6" s="209" t="s">
        <v>90</v>
      </c>
      <c r="T6" s="209" t="s">
        <v>91</v>
      </c>
      <c r="U6" s="209" t="s">
        <v>92</v>
      </c>
      <c r="V6" s="209" t="s">
        <v>93</v>
      </c>
      <c r="W6" s="209" t="s">
        <v>94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3" t="s">
        <v>95</v>
      </c>
      <c r="B8" s="224" t="s">
        <v>45</v>
      </c>
      <c r="C8" s="246" t="s">
        <v>57</v>
      </c>
      <c r="D8" s="225"/>
      <c r="E8" s="226"/>
      <c r="F8" s="227"/>
      <c r="G8" s="227">
        <f>SUMIF(AG9:AG25,"&lt;&gt;NOR",G9:G25)</f>
        <v>0</v>
      </c>
      <c r="H8" s="227"/>
      <c r="I8" s="227">
        <f>SUM(I9:I25)</f>
        <v>0</v>
      </c>
      <c r="J8" s="227"/>
      <c r="K8" s="227">
        <f>SUM(K9:K25)</f>
        <v>0</v>
      </c>
      <c r="L8" s="227"/>
      <c r="M8" s="227">
        <f>SUM(M9:M25)</f>
        <v>0</v>
      </c>
      <c r="N8" s="227"/>
      <c r="O8" s="227">
        <f>SUM(O9:O25)</f>
        <v>0.01</v>
      </c>
      <c r="P8" s="227"/>
      <c r="Q8" s="227">
        <f>SUM(Q9:Q25)</f>
        <v>0</v>
      </c>
      <c r="R8" s="227"/>
      <c r="S8" s="227"/>
      <c r="T8" s="228"/>
      <c r="U8" s="222"/>
      <c r="V8" s="222">
        <f>SUM(V9:V25)</f>
        <v>8.7000000000000011</v>
      </c>
      <c r="W8" s="222"/>
      <c r="AG8" t="s">
        <v>96</v>
      </c>
    </row>
    <row r="9" spans="1:60" outlineLevel="1" x14ac:dyDescent="0.2">
      <c r="A9" s="229">
        <v>1</v>
      </c>
      <c r="B9" s="230" t="s">
        <v>97</v>
      </c>
      <c r="C9" s="247" t="s">
        <v>98</v>
      </c>
      <c r="D9" s="231" t="s">
        <v>99</v>
      </c>
      <c r="E9" s="232">
        <v>23.990000000000002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100</v>
      </c>
      <c r="S9" s="234" t="s">
        <v>101</v>
      </c>
      <c r="T9" s="235" t="s">
        <v>102</v>
      </c>
      <c r="U9" s="219">
        <v>0.26666000000000001</v>
      </c>
      <c r="V9" s="219">
        <f>ROUND(E9*U9,2)</f>
        <v>6.4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17"/>
      <c r="B10" s="218"/>
      <c r="C10" s="248" t="s">
        <v>104</v>
      </c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105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6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9" t="s">
        <v>106</v>
      </c>
      <c r="D11" s="220"/>
      <c r="E11" s="221">
        <v>23.990000000000002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108</v>
      </c>
      <c r="C12" s="247" t="s">
        <v>109</v>
      </c>
      <c r="D12" s="231" t="s">
        <v>99</v>
      </c>
      <c r="E12" s="232">
        <v>23.990000000000002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100</v>
      </c>
      <c r="S12" s="234" t="s">
        <v>101</v>
      </c>
      <c r="T12" s="235" t="s">
        <v>102</v>
      </c>
      <c r="U12" s="219">
        <v>4.3100000000000006E-2</v>
      </c>
      <c r="V12" s="219">
        <f>ROUND(E12*U12,2)</f>
        <v>1.03</v>
      </c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8" t="s">
        <v>104</v>
      </c>
      <c r="D13" s="237"/>
      <c r="E13" s="237"/>
      <c r="F13" s="237"/>
      <c r="G13" s="237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9" t="s">
        <v>106</v>
      </c>
      <c r="D14" s="220"/>
      <c r="E14" s="221">
        <v>23.990000000000002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107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29">
        <v>3</v>
      </c>
      <c r="B15" s="230" t="s">
        <v>110</v>
      </c>
      <c r="C15" s="247" t="s">
        <v>111</v>
      </c>
      <c r="D15" s="231" t="s">
        <v>99</v>
      </c>
      <c r="E15" s="232">
        <v>23.323500000000003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100</v>
      </c>
      <c r="S15" s="234" t="s">
        <v>101</v>
      </c>
      <c r="T15" s="235" t="s">
        <v>102</v>
      </c>
      <c r="U15" s="219">
        <v>1.1000000000000001E-2</v>
      </c>
      <c r="V15" s="219">
        <f>ROUND(E15*U15,2)</f>
        <v>0.26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8" t="s">
        <v>112</v>
      </c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105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po suchu, bez ohledu na druh dopravního prostředku, bez naložení výkopku, avšak se složením bez rozhrnutí,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9" t="s">
        <v>113</v>
      </c>
      <c r="D17" s="220"/>
      <c r="E17" s="221">
        <v>23.32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107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29">
        <v>4</v>
      </c>
      <c r="B18" s="230" t="s">
        <v>114</v>
      </c>
      <c r="C18" s="247" t="s">
        <v>115</v>
      </c>
      <c r="D18" s="231" t="s">
        <v>99</v>
      </c>
      <c r="E18" s="232">
        <v>233.23500000000001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100</v>
      </c>
      <c r="S18" s="234" t="s">
        <v>101</v>
      </c>
      <c r="T18" s="235" t="s">
        <v>102</v>
      </c>
      <c r="U18" s="219">
        <v>0</v>
      </c>
      <c r="V18" s="219">
        <f>ROUND(E18*U18,2)</f>
        <v>0</v>
      </c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8" t="s">
        <v>112</v>
      </c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105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po suchu, bez ohledu na druh dopravního prostředku, bez naložení výkopku, avšak se složením bez rozhrnutí,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 t="s">
        <v>116</v>
      </c>
      <c r="D20" s="220"/>
      <c r="E20" s="221">
        <v>233.24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9">
        <v>5</v>
      </c>
      <c r="B21" s="230" t="s">
        <v>117</v>
      </c>
      <c r="C21" s="247" t="s">
        <v>118</v>
      </c>
      <c r="D21" s="231" t="s">
        <v>99</v>
      </c>
      <c r="E21" s="232">
        <v>23.323500000000003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101</v>
      </c>
      <c r="T21" s="235" t="s">
        <v>102</v>
      </c>
      <c r="U21" s="219">
        <v>0</v>
      </c>
      <c r="V21" s="219">
        <f>ROUND(E21*U21,2)</f>
        <v>0</v>
      </c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9" t="s">
        <v>113</v>
      </c>
      <c r="D22" s="220"/>
      <c r="E22" s="221">
        <v>23.32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107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6</v>
      </c>
      <c r="B23" s="230" t="s">
        <v>119</v>
      </c>
      <c r="C23" s="247" t="s">
        <v>120</v>
      </c>
      <c r="D23" s="231" t="s">
        <v>99</v>
      </c>
      <c r="E23" s="232">
        <v>0.66650000000000009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 t="s">
        <v>121</v>
      </c>
      <c r="T23" s="235" t="s">
        <v>121</v>
      </c>
      <c r="U23" s="219">
        <v>1.5190000000000001</v>
      </c>
      <c r="V23" s="219">
        <f>ROUND(E23*U23,2)</f>
        <v>1.01</v>
      </c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103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9" t="s">
        <v>122</v>
      </c>
      <c r="D24" s="220"/>
      <c r="E24" s="221">
        <v>0.67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107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8">
        <v>7</v>
      </c>
      <c r="B25" s="239" t="s">
        <v>123</v>
      </c>
      <c r="C25" s="250" t="s">
        <v>124</v>
      </c>
      <c r="D25" s="240" t="s">
        <v>125</v>
      </c>
      <c r="E25" s="241">
        <v>1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3">
        <v>8.8000000000000005E-3</v>
      </c>
      <c r="O25" s="243">
        <f>ROUND(E25*N25,2)</f>
        <v>0.01</v>
      </c>
      <c r="P25" s="243">
        <v>0</v>
      </c>
      <c r="Q25" s="243">
        <f>ROUND(E25*P25,2)</f>
        <v>0</v>
      </c>
      <c r="R25" s="243"/>
      <c r="S25" s="243" t="s">
        <v>126</v>
      </c>
      <c r="T25" s="244" t="s">
        <v>127</v>
      </c>
      <c r="U25" s="219">
        <v>0</v>
      </c>
      <c r="V25" s="219">
        <f>ROUND(E25*U25,2)</f>
        <v>0</v>
      </c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103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3" t="s">
        <v>95</v>
      </c>
      <c r="B26" s="224" t="s">
        <v>58</v>
      </c>
      <c r="C26" s="246" t="s">
        <v>59</v>
      </c>
      <c r="D26" s="225"/>
      <c r="E26" s="226"/>
      <c r="F26" s="227"/>
      <c r="G26" s="227">
        <f>SUMIF(AG27:AG30,"&lt;&gt;NOR",G27:G30)</f>
        <v>0</v>
      </c>
      <c r="H26" s="227"/>
      <c r="I26" s="227">
        <f>SUM(I27:I30)</f>
        <v>0</v>
      </c>
      <c r="J26" s="227"/>
      <c r="K26" s="227">
        <f>SUM(K27:K30)</f>
        <v>0</v>
      </c>
      <c r="L26" s="227"/>
      <c r="M26" s="227">
        <f>SUM(M27:M30)</f>
        <v>0</v>
      </c>
      <c r="N26" s="227"/>
      <c r="O26" s="227">
        <f>SUM(O27:O30)</f>
        <v>0</v>
      </c>
      <c r="P26" s="227"/>
      <c r="Q26" s="227">
        <f>SUM(Q27:Q30)</f>
        <v>0</v>
      </c>
      <c r="R26" s="227"/>
      <c r="S26" s="227"/>
      <c r="T26" s="228"/>
      <c r="U26" s="222"/>
      <c r="V26" s="222">
        <f>SUM(V27:V30)</f>
        <v>11.37</v>
      </c>
      <c r="W26" s="222"/>
      <c r="AG26" t="s">
        <v>96</v>
      </c>
    </row>
    <row r="27" spans="1:60" ht="22.5" outlineLevel="1" x14ac:dyDescent="0.2">
      <c r="A27" s="229">
        <v>8</v>
      </c>
      <c r="B27" s="230" t="s">
        <v>128</v>
      </c>
      <c r="C27" s="247" t="s">
        <v>129</v>
      </c>
      <c r="D27" s="231" t="s">
        <v>130</v>
      </c>
      <c r="E27" s="232">
        <v>75.812600000000003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 t="s">
        <v>100</v>
      </c>
      <c r="S27" s="234" t="s">
        <v>101</v>
      </c>
      <c r="T27" s="235" t="s">
        <v>102</v>
      </c>
      <c r="U27" s="219">
        <v>0.15000000000000002</v>
      </c>
      <c r="V27" s="219">
        <f>ROUND(E27*U27,2)</f>
        <v>11.37</v>
      </c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103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8" t="s">
        <v>131</v>
      </c>
      <c r="D28" s="237"/>
      <c r="E28" s="237"/>
      <c r="F28" s="237"/>
      <c r="G28" s="237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105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z rostlé horniny tř.1 - 4 pod násypy z hornin soudržných do 92% PS a hornin nesoudržných sypkých relativní ulehlosti I(d) do 0,8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49" t="s">
        <v>132</v>
      </c>
      <c r="D29" s="220"/>
      <c r="E29" s="221">
        <v>39.330000000000005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107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9" t="s">
        <v>133</v>
      </c>
      <c r="D30" s="220"/>
      <c r="E30" s="221">
        <v>36.480000000000004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107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3" t="s">
        <v>95</v>
      </c>
      <c r="B31" s="224" t="s">
        <v>60</v>
      </c>
      <c r="C31" s="246" t="s">
        <v>61</v>
      </c>
      <c r="D31" s="225"/>
      <c r="E31" s="226"/>
      <c r="F31" s="227"/>
      <c r="G31" s="227">
        <f>SUMIF(AG32:AG47,"&lt;&gt;NOR",G32:G47)</f>
        <v>0</v>
      </c>
      <c r="H31" s="227"/>
      <c r="I31" s="227">
        <f>SUM(I32:I47)</f>
        <v>0</v>
      </c>
      <c r="J31" s="227"/>
      <c r="K31" s="227">
        <f>SUM(K32:K47)</f>
        <v>0</v>
      </c>
      <c r="L31" s="227"/>
      <c r="M31" s="227">
        <f>SUM(M32:M47)</f>
        <v>0</v>
      </c>
      <c r="N31" s="227"/>
      <c r="O31" s="227">
        <f>SUM(O32:O47)</f>
        <v>49.02</v>
      </c>
      <c r="P31" s="227"/>
      <c r="Q31" s="227">
        <f>SUM(Q32:Q47)</f>
        <v>0</v>
      </c>
      <c r="R31" s="227"/>
      <c r="S31" s="227"/>
      <c r="T31" s="228"/>
      <c r="U31" s="222"/>
      <c r="V31" s="222">
        <f>SUM(V32:V47)</f>
        <v>29.060000000000002</v>
      </c>
      <c r="W31" s="222"/>
      <c r="AG31" t="s">
        <v>96</v>
      </c>
    </row>
    <row r="32" spans="1:60" outlineLevel="1" x14ac:dyDescent="0.2">
      <c r="A32" s="229">
        <v>9</v>
      </c>
      <c r="B32" s="230" t="s">
        <v>134</v>
      </c>
      <c r="C32" s="247" t="s">
        <v>135</v>
      </c>
      <c r="D32" s="231" t="s">
        <v>130</v>
      </c>
      <c r="E32" s="232">
        <v>39.327800000000003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0.20240000000000002</v>
      </c>
      <c r="O32" s="234">
        <f>ROUND(E32*N32,2)</f>
        <v>7.96</v>
      </c>
      <c r="P32" s="234">
        <v>0</v>
      </c>
      <c r="Q32" s="234">
        <f>ROUND(E32*P32,2)</f>
        <v>0</v>
      </c>
      <c r="R32" s="234" t="s">
        <v>136</v>
      </c>
      <c r="S32" s="234" t="s">
        <v>101</v>
      </c>
      <c r="T32" s="235" t="s">
        <v>102</v>
      </c>
      <c r="U32" s="219">
        <v>2.6000000000000002E-2</v>
      </c>
      <c r="V32" s="219">
        <f>ROUND(E32*U32,2)</f>
        <v>1.02</v>
      </c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103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8" t="s">
        <v>137</v>
      </c>
      <c r="D33" s="237"/>
      <c r="E33" s="237"/>
      <c r="F33" s="237"/>
      <c r="G33" s="237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105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9" t="s">
        <v>132</v>
      </c>
      <c r="D34" s="220"/>
      <c r="E34" s="221">
        <v>39.330000000000005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107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29">
        <v>10</v>
      </c>
      <c r="B35" s="230" t="s">
        <v>138</v>
      </c>
      <c r="C35" s="247" t="s">
        <v>139</v>
      </c>
      <c r="D35" s="231" t="s">
        <v>130</v>
      </c>
      <c r="E35" s="232">
        <v>36.484800000000007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0.11025</v>
      </c>
      <c r="O35" s="234">
        <f>ROUND(E35*N35,2)</f>
        <v>4.0199999999999996</v>
      </c>
      <c r="P35" s="234">
        <v>0</v>
      </c>
      <c r="Q35" s="234">
        <f>ROUND(E35*P35,2)</f>
        <v>0</v>
      </c>
      <c r="R35" s="234" t="s">
        <v>136</v>
      </c>
      <c r="S35" s="234" t="s">
        <v>101</v>
      </c>
      <c r="T35" s="235" t="s">
        <v>102</v>
      </c>
      <c r="U35" s="219">
        <v>2.1000000000000001E-2</v>
      </c>
      <c r="V35" s="219">
        <f>ROUND(E35*U35,2)</f>
        <v>0.77</v>
      </c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103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49" t="s">
        <v>133</v>
      </c>
      <c r="D36" s="220"/>
      <c r="E36" s="221">
        <v>36.480000000000004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107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11</v>
      </c>
      <c r="B37" s="230" t="s">
        <v>140</v>
      </c>
      <c r="C37" s="247" t="s">
        <v>141</v>
      </c>
      <c r="D37" s="231" t="s">
        <v>130</v>
      </c>
      <c r="E37" s="232">
        <v>36.484800000000007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0.33075000000000004</v>
      </c>
      <c r="O37" s="234">
        <f>ROUND(E37*N37,2)</f>
        <v>12.07</v>
      </c>
      <c r="P37" s="234">
        <v>0</v>
      </c>
      <c r="Q37" s="234">
        <f>ROUND(E37*P37,2)</f>
        <v>0</v>
      </c>
      <c r="R37" s="234" t="s">
        <v>136</v>
      </c>
      <c r="S37" s="234" t="s">
        <v>101</v>
      </c>
      <c r="T37" s="235" t="s">
        <v>102</v>
      </c>
      <c r="U37" s="219">
        <v>2.6000000000000002E-2</v>
      </c>
      <c r="V37" s="219">
        <f>ROUND(E37*U37,2)</f>
        <v>0.95</v>
      </c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103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9" t="s">
        <v>133</v>
      </c>
      <c r="D38" s="220"/>
      <c r="E38" s="221">
        <v>36.480000000000004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107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9">
        <v>12</v>
      </c>
      <c r="B39" s="230" t="s">
        <v>142</v>
      </c>
      <c r="C39" s="247" t="s">
        <v>143</v>
      </c>
      <c r="D39" s="231" t="s">
        <v>130</v>
      </c>
      <c r="E39" s="232">
        <v>39.327800000000003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0.441</v>
      </c>
      <c r="O39" s="234">
        <f>ROUND(E39*N39,2)</f>
        <v>17.34</v>
      </c>
      <c r="P39" s="234">
        <v>0</v>
      </c>
      <c r="Q39" s="234">
        <f>ROUND(E39*P39,2)</f>
        <v>0</v>
      </c>
      <c r="R39" s="234" t="s">
        <v>136</v>
      </c>
      <c r="S39" s="234" t="s">
        <v>101</v>
      </c>
      <c r="T39" s="235" t="s">
        <v>102</v>
      </c>
      <c r="U39" s="219">
        <v>2.9000000000000001E-2</v>
      </c>
      <c r="V39" s="219">
        <f>ROUND(E39*U39,2)</f>
        <v>1.1399999999999999</v>
      </c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103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9" t="s">
        <v>132</v>
      </c>
      <c r="D40" s="220"/>
      <c r="E40" s="221">
        <v>39.330000000000005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107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29">
        <v>13</v>
      </c>
      <c r="B41" s="230" t="s">
        <v>144</v>
      </c>
      <c r="C41" s="247" t="s">
        <v>145</v>
      </c>
      <c r="D41" s="231" t="s">
        <v>130</v>
      </c>
      <c r="E41" s="232">
        <v>36.484800000000007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34">
        <v>7.3900000000000007E-2</v>
      </c>
      <c r="O41" s="234">
        <f>ROUND(E41*N41,2)</f>
        <v>2.7</v>
      </c>
      <c r="P41" s="234">
        <v>0</v>
      </c>
      <c r="Q41" s="234">
        <f>ROUND(E41*P41,2)</f>
        <v>0</v>
      </c>
      <c r="R41" s="234" t="s">
        <v>136</v>
      </c>
      <c r="S41" s="234" t="s">
        <v>101</v>
      </c>
      <c r="T41" s="235" t="s">
        <v>102</v>
      </c>
      <c r="U41" s="219">
        <v>0.47800000000000004</v>
      </c>
      <c r="V41" s="219">
        <f>ROUND(E41*U41,2)</f>
        <v>17.440000000000001</v>
      </c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103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17"/>
      <c r="B42" s="218"/>
      <c r="C42" s="248" t="s">
        <v>146</v>
      </c>
      <c r="D42" s="237"/>
      <c r="E42" s="237"/>
      <c r="F42" s="237"/>
      <c r="G42" s="237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105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36" t="str">
        <f>C42</f>
        <v>s provedením lože z kameniva drceného, s vyplněním spár, s dvojitým hutněním a se smetením přebytečného materiálu na krajnici. S dodáním hmot pro lože a výplň spár.</v>
      </c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9" t="s">
        <v>133</v>
      </c>
      <c r="D43" s="220"/>
      <c r="E43" s="221">
        <v>36.480000000000004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107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29">
        <v>14</v>
      </c>
      <c r="B44" s="230" t="s">
        <v>147</v>
      </c>
      <c r="C44" s="247" t="s">
        <v>148</v>
      </c>
      <c r="D44" s="231" t="s">
        <v>149</v>
      </c>
      <c r="E44" s="232">
        <v>17.990000000000002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34">
        <v>3.6000000000000002E-4</v>
      </c>
      <c r="O44" s="234">
        <f>ROUND(E44*N44,2)</f>
        <v>0.01</v>
      </c>
      <c r="P44" s="234">
        <v>0</v>
      </c>
      <c r="Q44" s="234">
        <f>ROUND(E44*P44,2)</f>
        <v>0</v>
      </c>
      <c r="R44" s="234" t="s">
        <v>136</v>
      </c>
      <c r="S44" s="234" t="s">
        <v>101</v>
      </c>
      <c r="T44" s="235" t="s">
        <v>102</v>
      </c>
      <c r="U44" s="219">
        <v>0.43000000000000005</v>
      </c>
      <c r="V44" s="219">
        <f>ROUND(E44*U44,2)</f>
        <v>7.74</v>
      </c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103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9" t="s">
        <v>150</v>
      </c>
      <c r="D45" s="220"/>
      <c r="E45" s="221">
        <v>17.990000000000002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107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29">
        <v>15</v>
      </c>
      <c r="B46" s="230" t="s">
        <v>151</v>
      </c>
      <c r="C46" s="247" t="s">
        <v>152</v>
      </c>
      <c r="D46" s="231" t="s">
        <v>130</v>
      </c>
      <c r="E46" s="232">
        <v>37.579300000000003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4">
        <v>0.13100000000000001</v>
      </c>
      <c r="O46" s="234">
        <f>ROUND(E46*N46,2)</f>
        <v>4.92</v>
      </c>
      <c r="P46" s="234">
        <v>0</v>
      </c>
      <c r="Q46" s="234">
        <f>ROUND(E46*P46,2)</f>
        <v>0</v>
      </c>
      <c r="R46" s="234" t="s">
        <v>153</v>
      </c>
      <c r="S46" s="234" t="s">
        <v>101</v>
      </c>
      <c r="T46" s="235" t="s">
        <v>102</v>
      </c>
      <c r="U46" s="219">
        <v>0</v>
      </c>
      <c r="V46" s="219">
        <f>ROUND(E46*U46,2)</f>
        <v>0</v>
      </c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154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49" t="s">
        <v>155</v>
      </c>
      <c r="D47" s="220"/>
      <c r="E47" s="221">
        <v>37.580000000000005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107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23" t="s">
        <v>95</v>
      </c>
      <c r="B48" s="224" t="s">
        <v>62</v>
      </c>
      <c r="C48" s="246" t="s">
        <v>63</v>
      </c>
      <c r="D48" s="225"/>
      <c r="E48" s="226"/>
      <c r="F48" s="227"/>
      <c r="G48" s="227">
        <f>SUMIF(AG49:AG56,"&lt;&gt;NOR",G49:G56)</f>
        <v>0</v>
      </c>
      <c r="H48" s="227"/>
      <c r="I48" s="227">
        <f>SUM(I49:I56)</f>
        <v>0</v>
      </c>
      <c r="J48" s="227"/>
      <c r="K48" s="227">
        <f>SUM(K49:K56)</f>
        <v>0</v>
      </c>
      <c r="L48" s="227"/>
      <c r="M48" s="227">
        <f>SUM(M49:M56)</f>
        <v>0</v>
      </c>
      <c r="N48" s="227"/>
      <c r="O48" s="227">
        <f>SUM(O49:O56)</f>
        <v>11.11</v>
      </c>
      <c r="P48" s="227"/>
      <c r="Q48" s="227">
        <f>SUM(Q49:Q56)</f>
        <v>0</v>
      </c>
      <c r="R48" s="227"/>
      <c r="S48" s="227"/>
      <c r="T48" s="228"/>
      <c r="U48" s="222"/>
      <c r="V48" s="222">
        <f>SUM(V49:V56)</f>
        <v>10.24</v>
      </c>
      <c r="W48" s="222"/>
      <c r="AG48" t="s">
        <v>96</v>
      </c>
    </row>
    <row r="49" spans="1:60" ht="22.5" outlineLevel="1" x14ac:dyDescent="0.2">
      <c r="A49" s="229">
        <v>16</v>
      </c>
      <c r="B49" s="230" t="s">
        <v>156</v>
      </c>
      <c r="C49" s="247" t="s">
        <v>157</v>
      </c>
      <c r="D49" s="231" t="s">
        <v>149</v>
      </c>
      <c r="E49" s="232">
        <v>28.55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34">
        <v>0.188</v>
      </c>
      <c r="O49" s="234">
        <f>ROUND(E49*N49,2)</f>
        <v>5.37</v>
      </c>
      <c r="P49" s="234">
        <v>0</v>
      </c>
      <c r="Q49" s="234">
        <f>ROUND(E49*P49,2)</f>
        <v>0</v>
      </c>
      <c r="R49" s="234" t="s">
        <v>136</v>
      </c>
      <c r="S49" s="234" t="s">
        <v>101</v>
      </c>
      <c r="T49" s="235" t="s">
        <v>102</v>
      </c>
      <c r="U49" s="219">
        <v>0.27200000000000002</v>
      </c>
      <c r="V49" s="219">
        <f>ROUND(E49*U49,2)</f>
        <v>7.77</v>
      </c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103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48" t="s">
        <v>158</v>
      </c>
      <c r="D50" s="237"/>
      <c r="E50" s="237"/>
      <c r="F50" s="237"/>
      <c r="G50" s="237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105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9" t="s">
        <v>159</v>
      </c>
      <c r="D51" s="220"/>
      <c r="E51" s="221">
        <v>28.55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107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29">
        <v>17</v>
      </c>
      <c r="B52" s="230" t="s">
        <v>160</v>
      </c>
      <c r="C52" s="247" t="s">
        <v>161</v>
      </c>
      <c r="D52" s="231" t="s">
        <v>99</v>
      </c>
      <c r="E52" s="232">
        <v>1.7130000000000001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2.5250000000000004</v>
      </c>
      <c r="O52" s="234">
        <f>ROUND(E52*N52,2)</f>
        <v>4.33</v>
      </c>
      <c r="P52" s="234">
        <v>0</v>
      </c>
      <c r="Q52" s="234">
        <f>ROUND(E52*P52,2)</f>
        <v>0</v>
      </c>
      <c r="R52" s="234" t="s">
        <v>136</v>
      </c>
      <c r="S52" s="234" t="s">
        <v>101</v>
      </c>
      <c r="T52" s="235" t="s">
        <v>102</v>
      </c>
      <c r="U52" s="219">
        <v>1.4420000000000002</v>
      </c>
      <c r="V52" s="219">
        <f>ROUND(E52*U52,2)</f>
        <v>2.4700000000000002</v>
      </c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103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48" t="s">
        <v>162</v>
      </c>
      <c r="D53" s="237"/>
      <c r="E53" s="237"/>
      <c r="F53" s="237"/>
      <c r="G53" s="237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105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9" t="s">
        <v>163</v>
      </c>
      <c r="D54" s="220"/>
      <c r="E54" s="221">
        <v>1.7100000000000002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107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29">
        <v>18</v>
      </c>
      <c r="B55" s="230" t="s">
        <v>164</v>
      </c>
      <c r="C55" s="247" t="s">
        <v>165</v>
      </c>
      <c r="D55" s="231" t="s">
        <v>166</v>
      </c>
      <c r="E55" s="232">
        <v>31.405000000000001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34">
        <v>4.5000000000000005E-2</v>
      </c>
      <c r="O55" s="234">
        <f>ROUND(E55*N55,2)</f>
        <v>1.41</v>
      </c>
      <c r="P55" s="234">
        <v>0</v>
      </c>
      <c r="Q55" s="234">
        <f>ROUND(E55*P55,2)</f>
        <v>0</v>
      </c>
      <c r="R55" s="234" t="s">
        <v>153</v>
      </c>
      <c r="S55" s="234" t="s">
        <v>101</v>
      </c>
      <c r="T55" s="235" t="s">
        <v>102</v>
      </c>
      <c r="U55" s="219">
        <v>0</v>
      </c>
      <c r="V55" s="219">
        <f>ROUND(E55*U55,2)</f>
        <v>0</v>
      </c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154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9" t="s">
        <v>167</v>
      </c>
      <c r="D56" s="220"/>
      <c r="E56" s="221">
        <v>31.41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107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23" t="s">
        <v>95</v>
      </c>
      <c r="B57" s="224" t="s">
        <v>64</v>
      </c>
      <c r="C57" s="246" t="s">
        <v>65</v>
      </c>
      <c r="D57" s="225"/>
      <c r="E57" s="226"/>
      <c r="F57" s="227"/>
      <c r="G57" s="227">
        <f>SUMIF(AG58:AG59,"&lt;&gt;NOR",G58:G59)</f>
        <v>0</v>
      </c>
      <c r="H57" s="227"/>
      <c r="I57" s="227">
        <f>SUM(I58:I59)</f>
        <v>0</v>
      </c>
      <c r="J57" s="227"/>
      <c r="K57" s="227">
        <f>SUM(K58:K59)</f>
        <v>0</v>
      </c>
      <c r="L57" s="227"/>
      <c r="M57" s="227">
        <f>SUM(M58:M59)</f>
        <v>0</v>
      </c>
      <c r="N57" s="227"/>
      <c r="O57" s="227">
        <f>SUM(O58:O59)</f>
        <v>0</v>
      </c>
      <c r="P57" s="227"/>
      <c r="Q57" s="227">
        <f>SUM(Q58:Q59)</f>
        <v>0</v>
      </c>
      <c r="R57" s="227"/>
      <c r="S57" s="227"/>
      <c r="T57" s="228"/>
      <c r="U57" s="222"/>
      <c r="V57" s="222">
        <f>SUM(V58:V59)</f>
        <v>23.45</v>
      </c>
      <c r="W57" s="222"/>
      <c r="AG57" t="s">
        <v>96</v>
      </c>
    </row>
    <row r="58" spans="1:60" outlineLevel="1" x14ac:dyDescent="0.2">
      <c r="A58" s="229">
        <v>19</v>
      </c>
      <c r="B58" s="230" t="s">
        <v>168</v>
      </c>
      <c r="C58" s="247" t="s">
        <v>169</v>
      </c>
      <c r="D58" s="231" t="s">
        <v>170</v>
      </c>
      <c r="E58" s="232">
        <v>60.133640000000007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 t="s">
        <v>136</v>
      </c>
      <c r="S58" s="234" t="s">
        <v>101</v>
      </c>
      <c r="T58" s="235" t="s">
        <v>102</v>
      </c>
      <c r="U58" s="219">
        <v>0.39</v>
      </c>
      <c r="V58" s="219">
        <f>ROUND(E58*U58,2)</f>
        <v>23.45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171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8" t="s">
        <v>172</v>
      </c>
      <c r="D59" s="237"/>
      <c r="E59" s="237"/>
      <c r="F59" s="237"/>
      <c r="G59" s="237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105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2">
      <c r="A60" s="223" t="s">
        <v>95</v>
      </c>
      <c r="B60" s="224" t="s">
        <v>66</v>
      </c>
      <c r="C60" s="246" t="s">
        <v>67</v>
      </c>
      <c r="D60" s="225"/>
      <c r="E60" s="226"/>
      <c r="F60" s="227"/>
      <c r="G60" s="227">
        <f>SUMIF(AG61:AG68,"&lt;&gt;NOR",G61:G68)</f>
        <v>0</v>
      </c>
      <c r="H60" s="227"/>
      <c r="I60" s="227">
        <f>SUM(I61:I68)</f>
        <v>0</v>
      </c>
      <c r="J60" s="227"/>
      <c r="K60" s="227">
        <f>SUM(K61:K68)</f>
        <v>0</v>
      </c>
      <c r="L60" s="227"/>
      <c r="M60" s="227">
        <f>SUM(M61:M68)</f>
        <v>0</v>
      </c>
      <c r="N60" s="227"/>
      <c r="O60" s="227">
        <f>SUM(O61:O68)</f>
        <v>0</v>
      </c>
      <c r="P60" s="227"/>
      <c r="Q60" s="227">
        <f>SUM(Q61:Q68)</f>
        <v>0</v>
      </c>
      <c r="R60" s="227"/>
      <c r="S60" s="227"/>
      <c r="T60" s="228"/>
      <c r="U60" s="222"/>
      <c r="V60" s="222">
        <f>SUM(V61:V68)</f>
        <v>0</v>
      </c>
      <c r="W60" s="222"/>
      <c r="AG60" t="s">
        <v>96</v>
      </c>
    </row>
    <row r="61" spans="1:60" outlineLevel="1" x14ac:dyDescent="0.2">
      <c r="A61" s="229">
        <v>20</v>
      </c>
      <c r="B61" s="230" t="s">
        <v>173</v>
      </c>
      <c r="C61" s="247" t="s">
        <v>174</v>
      </c>
      <c r="D61" s="231" t="s">
        <v>175</v>
      </c>
      <c r="E61" s="232">
        <v>4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4"/>
      <c r="S61" s="234" t="s">
        <v>126</v>
      </c>
      <c r="T61" s="235" t="s">
        <v>127</v>
      </c>
      <c r="U61" s="219">
        <v>0</v>
      </c>
      <c r="V61" s="219">
        <f>ROUND(E61*U61,2)</f>
        <v>0</v>
      </c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103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9" t="s">
        <v>176</v>
      </c>
      <c r="D62" s="220"/>
      <c r="E62" s="221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107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9" t="s">
        <v>45</v>
      </c>
      <c r="D63" s="220"/>
      <c r="E63" s="221">
        <v>1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107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49" t="s">
        <v>177</v>
      </c>
      <c r="D64" s="220"/>
      <c r="E64" s="221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107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9" t="s">
        <v>45</v>
      </c>
      <c r="D65" s="220"/>
      <c r="E65" s="221">
        <v>1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107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9" t="s">
        <v>178</v>
      </c>
      <c r="D66" s="220"/>
      <c r="E66" s="221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107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49" t="s">
        <v>58</v>
      </c>
      <c r="D67" s="220"/>
      <c r="E67" s="221">
        <v>2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107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8">
        <v>21</v>
      </c>
      <c r="B68" s="239" t="s">
        <v>179</v>
      </c>
      <c r="C68" s="250" t="s">
        <v>180</v>
      </c>
      <c r="D68" s="240" t="s">
        <v>175</v>
      </c>
      <c r="E68" s="241">
        <v>1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3">
        <v>0</v>
      </c>
      <c r="O68" s="243">
        <f>ROUND(E68*N68,2)</f>
        <v>0</v>
      </c>
      <c r="P68" s="243">
        <v>0</v>
      </c>
      <c r="Q68" s="243">
        <f>ROUND(E68*P68,2)</f>
        <v>0</v>
      </c>
      <c r="R68" s="243"/>
      <c r="S68" s="243" t="s">
        <v>126</v>
      </c>
      <c r="T68" s="244" t="s">
        <v>127</v>
      </c>
      <c r="U68" s="219">
        <v>0</v>
      </c>
      <c r="V68" s="219">
        <f>ROUND(E68*U68,2)</f>
        <v>0</v>
      </c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103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x14ac:dyDescent="0.2">
      <c r="A69" s="223" t="s">
        <v>95</v>
      </c>
      <c r="B69" s="224" t="s">
        <v>68</v>
      </c>
      <c r="C69" s="246" t="s">
        <v>27</v>
      </c>
      <c r="D69" s="225"/>
      <c r="E69" s="226"/>
      <c r="F69" s="227"/>
      <c r="G69" s="227">
        <f>SUMIF(AG70:AG77,"&lt;&gt;NOR",G70:G77)</f>
        <v>0</v>
      </c>
      <c r="H69" s="227"/>
      <c r="I69" s="227">
        <f>SUM(I70:I77)</f>
        <v>0</v>
      </c>
      <c r="J69" s="227"/>
      <c r="K69" s="227">
        <f>SUM(K70:K77)</f>
        <v>0</v>
      </c>
      <c r="L69" s="227"/>
      <c r="M69" s="227">
        <f>SUM(M70:M77)</f>
        <v>0</v>
      </c>
      <c r="N69" s="227"/>
      <c r="O69" s="227">
        <f>SUM(O70:O77)</f>
        <v>0</v>
      </c>
      <c r="P69" s="227"/>
      <c r="Q69" s="227">
        <f>SUM(Q70:Q77)</f>
        <v>0</v>
      </c>
      <c r="R69" s="227"/>
      <c r="S69" s="227"/>
      <c r="T69" s="228"/>
      <c r="U69" s="222"/>
      <c r="V69" s="222">
        <f>SUM(V70:V77)</f>
        <v>0</v>
      </c>
      <c r="W69" s="222"/>
      <c r="AG69" t="s">
        <v>96</v>
      </c>
    </row>
    <row r="70" spans="1:60" outlineLevel="1" x14ac:dyDescent="0.2">
      <c r="A70" s="238">
        <v>22</v>
      </c>
      <c r="B70" s="239" t="s">
        <v>181</v>
      </c>
      <c r="C70" s="250" t="s">
        <v>182</v>
      </c>
      <c r="D70" s="240" t="s">
        <v>183</v>
      </c>
      <c r="E70" s="241">
        <v>1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3">
        <v>0</v>
      </c>
      <c r="O70" s="243">
        <f>ROUND(E70*N70,2)</f>
        <v>0</v>
      </c>
      <c r="P70" s="243">
        <v>0</v>
      </c>
      <c r="Q70" s="243">
        <f>ROUND(E70*P70,2)</f>
        <v>0</v>
      </c>
      <c r="R70" s="243"/>
      <c r="S70" s="243" t="s">
        <v>101</v>
      </c>
      <c r="T70" s="244" t="s">
        <v>127</v>
      </c>
      <c r="U70" s="219">
        <v>0</v>
      </c>
      <c r="V70" s="219">
        <f>ROUND(E70*U70,2)</f>
        <v>0</v>
      </c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184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8">
        <v>23</v>
      </c>
      <c r="B71" s="239" t="s">
        <v>185</v>
      </c>
      <c r="C71" s="250" t="s">
        <v>186</v>
      </c>
      <c r="D71" s="240" t="s">
        <v>183</v>
      </c>
      <c r="E71" s="241">
        <v>1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3"/>
      <c r="S71" s="243" t="s">
        <v>126</v>
      </c>
      <c r="T71" s="244" t="s">
        <v>127</v>
      </c>
      <c r="U71" s="219">
        <v>0</v>
      </c>
      <c r="V71" s="219">
        <f>ROUND(E71*U71,2)</f>
        <v>0</v>
      </c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184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8">
        <v>24</v>
      </c>
      <c r="B72" s="239" t="s">
        <v>187</v>
      </c>
      <c r="C72" s="250" t="s">
        <v>188</v>
      </c>
      <c r="D72" s="240" t="s">
        <v>183</v>
      </c>
      <c r="E72" s="241">
        <v>1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3">
        <v>0</v>
      </c>
      <c r="O72" s="243">
        <f>ROUND(E72*N72,2)</f>
        <v>0</v>
      </c>
      <c r="P72" s="243">
        <v>0</v>
      </c>
      <c r="Q72" s="243">
        <f>ROUND(E72*P72,2)</f>
        <v>0</v>
      </c>
      <c r="R72" s="243"/>
      <c r="S72" s="243" t="s">
        <v>126</v>
      </c>
      <c r="T72" s="244" t="s">
        <v>127</v>
      </c>
      <c r="U72" s="219">
        <v>0</v>
      </c>
      <c r="V72" s="219">
        <f>ROUND(E72*U72,2)</f>
        <v>0</v>
      </c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184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8">
        <v>25</v>
      </c>
      <c r="B73" s="239" t="s">
        <v>189</v>
      </c>
      <c r="C73" s="250" t="s">
        <v>190</v>
      </c>
      <c r="D73" s="240" t="s">
        <v>183</v>
      </c>
      <c r="E73" s="241">
        <v>1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3">
        <v>0</v>
      </c>
      <c r="O73" s="243">
        <f>ROUND(E73*N73,2)</f>
        <v>0</v>
      </c>
      <c r="P73" s="243">
        <v>0</v>
      </c>
      <c r="Q73" s="243">
        <f>ROUND(E73*P73,2)</f>
        <v>0</v>
      </c>
      <c r="R73" s="243"/>
      <c r="S73" s="243" t="s">
        <v>126</v>
      </c>
      <c r="T73" s="244" t="s">
        <v>127</v>
      </c>
      <c r="U73" s="219">
        <v>0</v>
      </c>
      <c r="V73" s="219">
        <f>ROUND(E73*U73,2)</f>
        <v>0</v>
      </c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184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8">
        <v>26</v>
      </c>
      <c r="B74" s="239" t="s">
        <v>191</v>
      </c>
      <c r="C74" s="250" t="s">
        <v>192</v>
      </c>
      <c r="D74" s="240" t="s">
        <v>183</v>
      </c>
      <c r="E74" s="241">
        <v>1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3">
        <v>0</v>
      </c>
      <c r="O74" s="243">
        <f>ROUND(E74*N74,2)</f>
        <v>0</v>
      </c>
      <c r="P74" s="243">
        <v>0</v>
      </c>
      <c r="Q74" s="243">
        <f>ROUND(E74*P74,2)</f>
        <v>0</v>
      </c>
      <c r="R74" s="243"/>
      <c r="S74" s="243" t="s">
        <v>126</v>
      </c>
      <c r="T74" s="244" t="s">
        <v>127</v>
      </c>
      <c r="U74" s="219">
        <v>0</v>
      </c>
      <c r="V74" s="219">
        <f>ROUND(E74*U74,2)</f>
        <v>0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184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8">
        <v>27</v>
      </c>
      <c r="B75" s="239" t="s">
        <v>193</v>
      </c>
      <c r="C75" s="250" t="s">
        <v>194</v>
      </c>
      <c r="D75" s="240" t="s">
        <v>183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3"/>
      <c r="S75" s="243" t="s">
        <v>126</v>
      </c>
      <c r="T75" s="244" t="s">
        <v>127</v>
      </c>
      <c r="U75" s="219">
        <v>0</v>
      </c>
      <c r="V75" s="219">
        <f>ROUND(E75*U75,2)</f>
        <v>0</v>
      </c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184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8">
        <v>28</v>
      </c>
      <c r="B76" s="239" t="s">
        <v>195</v>
      </c>
      <c r="C76" s="250" t="s">
        <v>196</v>
      </c>
      <c r="D76" s="240" t="s">
        <v>183</v>
      </c>
      <c r="E76" s="241">
        <v>1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3"/>
      <c r="S76" s="243" t="s">
        <v>126</v>
      </c>
      <c r="T76" s="244" t="s">
        <v>127</v>
      </c>
      <c r="U76" s="219">
        <v>0</v>
      </c>
      <c r="V76" s="219">
        <f>ROUND(E76*U76,2)</f>
        <v>0</v>
      </c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184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29">
        <v>29</v>
      </c>
      <c r="B77" s="230" t="s">
        <v>197</v>
      </c>
      <c r="C77" s="247" t="s">
        <v>198</v>
      </c>
      <c r="D77" s="231" t="s">
        <v>183</v>
      </c>
      <c r="E77" s="232">
        <v>1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/>
      <c r="S77" s="234" t="s">
        <v>126</v>
      </c>
      <c r="T77" s="235" t="s">
        <v>127</v>
      </c>
      <c r="U77" s="219">
        <v>0</v>
      </c>
      <c r="V77" s="219">
        <f>ROUND(E77*U77,2)</f>
        <v>0</v>
      </c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x14ac:dyDescent="0.2">
      <c r="A78" s="5"/>
      <c r="B78" s="6"/>
      <c r="C78" s="251"/>
      <c r="D78" s="8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E78">
        <v>15</v>
      </c>
      <c r="AF78">
        <v>21</v>
      </c>
    </row>
    <row r="79" spans="1:60" x14ac:dyDescent="0.2">
      <c r="A79" s="213"/>
      <c r="B79" s="214" t="s">
        <v>29</v>
      </c>
      <c r="C79" s="252"/>
      <c r="D79" s="215"/>
      <c r="E79" s="216"/>
      <c r="F79" s="216"/>
      <c r="G79" s="245">
        <f>G8+G26+G31+G48+G57+G60+G69</f>
        <v>0</v>
      </c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AE79">
        <f>SUMIF(L7:L77,AE78,G7:G77)</f>
        <v>0</v>
      </c>
      <c r="AF79">
        <f>SUMIF(L7:L77,AF78,G7:G77)</f>
        <v>0</v>
      </c>
      <c r="AG79" t="s">
        <v>199</v>
      </c>
    </row>
    <row r="80" spans="1:60" x14ac:dyDescent="0.2">
      <c r="C80" s="253"/>
      <c r="D80" s="194"/>
      <c r="AG80" t="s">
        <v>200</v>
      </c>
    </row>
    <row r="81" spans="4:4" x14ac:dyDescent="0.2">
      <c r="D81" s="194"/>
    </row>
    <row r="82" spans="4:4" x14ac:dyDescent="0.2">
      <c r="D82" s="194"/>
    </row>
    <row r="83" spans="4:4" x14ac:dyDescent="0.2">
      <c r="D83" s="194"/>
    </row>
    <row r="84" spans="4:4" x14ac:dyDescent="0.2">
      <c r="D84" s="194"/>
    </row>
    <row r="85" spans="4:4" x14ac:dyDescent="0.2">
      <c r="D85" s="194"/>
    </row>
    <row r="86" spans="4:4" x14ac:dyDescent="0.2">
      <c r="D86" s="194"/>
    </row>
    <row r="87" spans="4:4" x14ac:dyDescent="0.2">
      <c r="D87" s="194"/>
    </row>
    <row r="88" spans="4:4" x14ac:dyDescent="0.2">
      <c r="D88" s="194"/>
    </row>
    <row r="89" spans="4:4" x14ac:dyDescent="0.2">
      <c r="D89" s="194"/>
    </row>
    <row r="90" spans="4:4" x14ac:dyDescent="0.2">
      <c r="D90" s="194"/>
    </row>
    <row r="91" spans="4:4" x14ac:dyDescent="0.2">
      <c r="D91" s="194"/>
    </row>
    <row r="92" spans="4:4" x14ac:dyDescent="0.2">
      <c r="D92" s="194"/>
    </row>
    <row r="93" spans="4:4" x14ac:dyDescent="0.2">
      <c r="D93" s="194"/>
    </row>
    <row r="94" spans="4:4" x14ac:dyDescent="0.2">
      <c r="D94" s="194"/>
    </row>
    <row r="95" spans="4:4" x14ac:dyDescent="0.2">
      <c r="D95" s="194"/>
    </row>
    <row r="96" spans="4:4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YC4SxLmuBsDZyLEQEMuGCCIxwi1ql1KQ900hIa+oZ/PvpRbkJTatQakwhU0QTHwMENbYLg/kWsJZwx3Fy/qIqA==" saltValue="I0CmHYYR3b8BqqsZPlyQzA==" spinCount="100000" sheet="1"/>
  <mergeCells count="14">
    <mergeCell ref="C53:G53"/>
    <mergeCell ref="C59:G59"/>
    <mergeCell ref="C16:G16"/>
    <mergeCell ref="C19:G19"/>
    <mergeCell ref="C28:G28"/>
    <mergeCell ref="C33:G33"/>
    <mergeCell ref="C42:G42"/>
    <mergeCell ref="C50:G5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OK1804_1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OK1804_1 Pol'!Názvy_tisku</vt:lpstr>
      <vt:lpstr>oadresa</vt:lpstr>
      <vt:lpstr>Stavba!Objednatel</vt:lpstr>
      <vt:lpstr>Stavba!Objekt</vt:lpstr>
      <vt:lpstr>'1 OK1804_1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Libuše Hrochová</cp:lastModifiedBy>
  <cp:lastPrinted>2014-02-28T09:52:57Z</cp:lastPrinted>
  <dcterms:created xsi:type="dcterms:W3CDTF">2009-04-08T07:15:50Z</dcterms:created>
  <dcterms:modified xsi:type="dcterms:W3CDTF">2018-06-03T08:32:21Z</dcterms:modified>
</cp:coreProperties>
</file>